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75EC2486-C339-48FE-AFBE-C0B3575B85A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Kerosene'!$A$4:$BQ$56</definedName>
    <definedName name="_xlnm._FilterDatabase" localSheetId="0" hidden="1">'Litre of Kerosene'!$A$3:$BQ$54</definedName>
  </definedNames>
  <calcPr calcId="181029"/>
</workbook>
</file>

<file path=xl/calcChain.xml><?xml version="1.0" encoding="utf-8"?>
<calcChain xmlns="http://schemas.openxmlformats.org/spreadsheetml/2006/main">
  <c r="BR42" i="1" l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1" i="1"/>
  <c r="BQ31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8" i="1"/>
  <c r="BQ18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R5" i="1"/>
  <c r="BQ5" i="1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1" i="2"/>
  <c r="BQ31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8" i="2"/>
  <c r="BQ18" i="2"/>
  <c r="BR17" i="2"/>
  <c r="BQ17" i="2"/>
  <c r="BR16" i="2"/>
  <c r="BQ16" i="2"/>
  <c r="BR15" i="2"/>
  <c r="BQ15" i="2"/>
  <c r="BR14" i="2"/>
  <c r="BQ14" i="2"/>
  <c r="BR13" i="2"/>
  <c r="BQ13" i="2"/>
  <c r="BR12" i="2"/>
  <c r="BQ12" i="2"/>
  <c r="BR11" i="2"/>
  <c r="BQ11" i="2"/>
  <c r="BR10" i="2"/>
  <c r="BQ10" i="2"/>
  <c r="BR9" i="2"/>
  <c r="BQ9" i="2"/>
  <c r="BR8" i="2"/>
  <c r="BQ8" i="2"/>
  <c r="BR7" i="2"/>
  <c r="BQ7" i="2"/>
  <c r="BR6" i="2"/>
  <c r="BQ6" i="2"/>
  <c r="BR5" i="2"/>
  <c r="BQ5" i="2"/>
  <c r="BP42" i="2"/>
  <c r="BP42" i="1"/>
  <c r="BO42" i="2"/>
  <c r="BO42" i="1"/>
  <c r="BN42" i="2"/>
  <c r="BN42" i="1"/>
  <c r="BM42" i="2"/>
  <c r="BM42" i="1"/>
  <c r="BL42" i="2"/>
  <c r="BP43" i="2" l="1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F42" i="2"/>
  <c r="BG42" i="2"/>
  <c r="BH43" i="2" s="1"/>
  <c r="BA42" i="1"/>
  <c r="BM44" i="1" s="1"/>
  <c r="BB42" i="1"/>
  <c r="BN44" i="1" s="1"/>
  <c r="BC42" i="1"/>
  <c r="BO44" i="1" s="1"/>
  <c r="BD42" i="1"/>
  <c r="BP44" i="1" s="1"/>
  <c r="BE42" i="1"/>
  <c r="BF42" i="1"/>
  <c r="BG42" i="1"/>
  <c r="BH43" i="1" s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<sst xmlns="http://schemas.openxmlformats.org/spreadsheetml/2006/main" count="255" uniqueCount="54">
  <si>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</si>
  <si>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</si>
  <si>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</si>
  <si>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</si>
  <si>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</si>
  <si>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</si>
  <si>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</si>
  <si>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</si>
  <si>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</si>
  <si>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</si>
  <si>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</si>
  <si>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</si>
  <si>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</si>
  <si>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</si>
  <si>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</si>
  <si>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</si>
  <si>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</si>
  <si>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</si>
  <si>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</si>
  <si>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</si>
  <si>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</si>
  <si>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</si>
  <si>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</si>
  <si>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</si>
  <si>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</si>
  <si>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</si>
  <si>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</si>
  <si>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</si>
  <si>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</si>
  <si>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</si>
  <si>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</si>
  <si>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</si>
  <si>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</si>
  <si>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</si>
  <si>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</si>
  <si>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</si>
  <si>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</si>
  <si>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</si>
  <si>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</si>
  <si>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</si>
  <si>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</si>
  <si>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</si>
  <si>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</si>
  <si>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</si>
  <si>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</si>
  <si>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</si>
  <si>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</si>
  <si>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SEPTEMBER 2020</t>
  </si>
  <si>
    <t>STATES WITH THE LOWEST AVERAGE PRICES IN SEPTEMBER 2020</t>
  </si>
  <si>
    <t xml:space="preserve">Ebonyi </t>
  </si>
  <si>
    <t>River</t>
  </si>
  <si>
    <t>Nasarawa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</si>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</sst>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charset val="186"/>
    </font>
    <font>
      <sz val="10"/>
      <color indexed="8"/>
      <name val="Arial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</cellStyleXfs>
  <cellXfs count="76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0" fontId="26" fillId="0" borderId="7" xfId="0" applyFont="1" applyBorder="1"/>
    <xf numFmtId="0" fontId="27" fillId="4" borderId="7" xfId="0" applyFont="1" applyFill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2" fontId="28" fillId="4" borderId="0" xfId="0" applyNumberFormat="1" applyFont="1" applyFill="1" applyAlignment="1">
      <alignment horizontal="center" vertical="center"/>
    </xf>
    <xf numFmtId="165" fontId="29" fillId="4" borderId="0" xfId="0" applyNumberFormat="1" applyFont="1" applyFill="1" applyAlignment="1">
      <alignment horizontal="right" vertical="center"/>
    </xf>
    <xf numFmtId="165" fontId="29" fillId="4" borderId="7" xfId="0" applyNumberFormat="1" applyFont="1" applyFill="1" applyBorder="1" applyAlignment="1">
      <alignment horizontal="right" vertical="center" wrapText="1"/>
    </xf>
    <xf numFmtId="0" fontId="26" fillId="0" borderId="7" xfId="0" applyFont="1" applyBorder="1" applyAlignment="1">
      <alignment horizontal="center"/>
    </xf>
    <xf numFmtId="0" fontId="30" fillId="0" borderId="7" xfId="0" applyFont="1" applyBorder="1"/>
    <xf numFmtId="0" fontId="30" fillId="0" borderId="0" xfId="0" applyFont="1"/>
  </cellXfs>
  <cellStyles count="14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3 2" xfId="12" xr:uid="{00000000-0005-0000-0000-00000B000000}"/>
    <cellStyle name="Normal_Sheet3 3" xfId="13" xr:uid="{00000000-0005-0000-0000-00000C000000}"/>
    <cellStyle name="Normal_Sheet4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72"/>
  <sheetViews>
    <sheetView zoomScale="106" zoomScaleNormal="106" workbookViewId="0">
      <pane xSplit="1" ySplit="4" topLeftCell="B44" activePane="bottomRight" state="frozen"/>
      <selection activeCell="BN45" sqref="BN45"/>
      <selection pane="topRight" activeCell="BN45" sqref="BN45"/>
      <selection pane="bottomLeft" activeCell="BN45" sqref="BN45"/>
      <selection pane="bottomRight" activeCell="B54" sqref="B54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9" max="70" width="29" style="73" customWidth="1"/>
  </cols>
  <sheetData>
    <row r="2" spans="1:70" x14ac:dyDescent="0.25">
      <c r="BQ2" s="67"/>
      <c r="BR2" s="67"/>
    </row>
    <row r="3" spans="1:70" ht="20.25" customHeight="1" x14ac:dyDescent="0.35">
      <c r="C3" s="13" t="s">
        <v>46</v>
      </c>
      <c r="BQ3" s="68" t="s">
        <v>52</v>
      </c>
      <c r="BR3" s="68" t="s">
        <v>53</v>
      </c>
    </row>
    <row r="4" spans="1:70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68"/>
      <c r="BR4" s="68"/>
    </row>
    <row r="5" spans="1:70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9">
        <f>(BP5-BD5)/BD5*100</f>
        <v>8.3333333333333393</v>
      </c>
      <c r="BR5" s="69">
        <f>(BP5-BO5)/BO5*100</f>
        <v>0.66371681415929207</v>
      </c>
    </row>
    <row r="6" spans="1:70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9">
        <f t="shared" ref="BQ6:BQ42" si="0">(BP6-BD6)/BD6*100</f>
        <v>13.372093023255671</v>
      </c>
      <c r="BR6" s="69">
        <f t="shared" ref="BR6:BR42" si="1">(BP6-BO6)/BO6*100</f>
        <v>-7.1428571428571423</v>
      </c>
    </row>
    <row r="7" spans="1:70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9">
        <f t="shared" si="0"/>
        <v>-8.4365781710914334</v>
      </c>
      <c r="BR7" s="69">
        <f t="shared" si="1"/>
        <v>-12.34939759036147</v>
      </c>
    </row>
    <row r="8" spans="1:70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9">
        <f t="shared" si="0"/>
        <v>3.4004621987454589</v>
      </c>
      <c r="BR8" s="69">
        <f t="shared" si="1"/>
        <v>1.3986013986014065</v>
      </c>
    </row>
    <row r="9" spans="1:70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9">
        <f t="shared" si="0"/>
        <v>3.4013605442176789</v>
      </c>
      <c r="BR9" s="69">
        <f t="shared" si="1"/>
        <v>6.6666666666666581</v>
      </c>
    </row>
    <row r="10" spans="1:70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9">
        <f t="shared" si="0"/>
        <v>13.883069891449127</v>
      </c>
      <c r="BR10" s="69">
        <f t="shared" si="1"/>
        <v>-4.1666666666667567</v>
      </c>
    </row>
    <row r="11" spans="1:70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9">
        <f t="shared" si="0"/>
        <v>-35.365326415910083</v>
      </c>
      <c r="BR11" s="69">
        <f t="shared" si="1"/>
        <v>-7.7892325315005655</v>
      </c>
    </row>
    <row r="12" spans="1:70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9">
        <f t="shared" si="0"/>
        <v>28.109452736318396</v>
      </c>
      <c r="BR12" s="69">
        <f t="shared" si="1"/>
        <v>4.6747967479674708</v>
      </c>
    </row>
    <row r="13" spans="1:70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9">
        <f t="shared" si="0"/>
        <v>31.260021628071726</v>
      </c>
      <c r="BR13" s="69">
        <f t="shared" si="1"/>
        <v>3.834808259587029</v>
      </c>
    </row>
    <row r="14" spans="1:70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9">
        <f t="shared" si="0"/>
        <v>10.175473981444007</v>
      </c>
      <c r="BR14" s="69">
        <f t="shared" si="1"/>
        <v>9.6153846153846345</v>
      </c>
    </row>
    <row r="15" spans="1:70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9">
        <f t="shared" si="0"/>
        <v>14.496173469387749</v>
      </c>
      <c r="BR15" s="69">
        <f t="shared" si="1"/>
        <v>-13.692479280041548</v>
      </c>
    </row>
    <row r="16" spans="1:70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9">
        <f t="shared" si="0"/>
        <v>34.515890613451674</v>
      </c>
      <c r="BR16" s="69">
        <f t="shared" si="1"/>
        <v>2.2471910112359805</v>
      </c>
    </row>
    <row r="17" spans="1:70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9">
        <f t="shared" si="0"/>
        <v>8.4154662623200096</v>
      </c>
      <c r="BR17" s="69">
        <f t="shared" si="1"/>
        <v>6.8825910931173819</v>
      </c>
    </row>
    <row r="18" spans="1:70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9">
        <f t="shared" si="0"/>
        <v>0.84033613445383148</v>
      </c>
      <c r="BR18" s="69">
        <f t="shared" si="1"/>
        <v>-0.55248618784528558</v>
      </c>
    </row>
    <row r="19" spans="1:70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9">
        <f t="shared" si="0"/>
        <v>10.629448766760328</v>
      </c>
      <c r="BR19" s="69">
        <f t="shared" si="1"/>
        <v>-5.5704804045511995</v>
      </c>
    </row>
    <row r="20" spans="1:70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9">
        <f t="shared" si="0"/>
        <v>8.262108262108276</v>
      </c>
      <c r="BR20" s="69">
        <f t="shared" si="1"/>
        <v>-10.165484633569715</v>
      </c>
    </row>
    <row r="21" spans="1:70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9">
        <f t="shared" si="0"/>
        <v>9.375</v>
      </c>
      <c r="BR21" s="69">
        <f t="shared" si="1"/>
        <v>-3.8254310344827633</v>
      </c>
    </row>
    <row r="22" spans="1:70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9">
        <f t="shared" si="0"/>
        <v>6.9444444444444144</v>
      </c>
      <c r="BR22" s="69">
        <f t="shared" si="1"/>
        <v>11.363636363636468</v>
      </c>
    </row>
    <row r="23" spans="1:70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9">
        <f t="shared" si="0"/>
        <v>32.344955834495401</v>
      </c>
      <c r="BR23" s="69">
        <f t="shared" si="1"/>
        <v>7.3431372549017659</v>
      </c>
    </row>
    <row r="24" spans="1:70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9">
        <f t="shared" si="0"/>
        <v>10.724533715925389</v>
      </c>
      <c r="BR24" s="69">
        <f t="shared" si="1"/>
        <v>-7.6429163214581184</v>
      </c>
    </row>
    <row r="25" spans="1:70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9">
        <f t="shared" si="0"/>
        <v>27.199999999999875</v>
      </c>
      <c r="BR25" s="69">
        <f t="shared" si="1"/>
        <v>-3.2982456140350891</v>
      </c>
    </row>
    <row r="26" spans="1:70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9">
        <f t="shared" si="0"/>
        <v>28.328741965105575</v>
      </c>
      <c r="BR26" s="69">
        <f t="shared" si="1"/>
        <v>22.793354101765384</v>
      </c>
    </row>
    <row r="27" spans="1:70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9">
        <f t="shared" si="0"/>
        <v>10.349962769918113</v>
      </c>
      <c r="BR27" s="69">
        <f t="shared" si="1"/>
        <v>7.4533077325885797</v>
      </c>
    </row>
    <row r="28" spans="1:70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9">
        <f t="shared" si="0"/>
        <v>14.398422090729641</v>
      </c>
      <c r="BR28" s="69">
        <f t="shared" si="1"/>
        <v>-5.6910569105691247</v>
      </c>
    </row>
    <row r="29" spans="1:70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9">
        <f t="shared" si="0"/>
        <v>5.4862842892768029</v>
      </c>
      <c r="BR29" s="69">
        <f t="shared" si="1"/>
        <v>7.3604060913705656</v>
      </c>
    </row>
    <row r="30" spans="1:70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9">
        <f t="shared" si="0"/>
        <v>14.782608695652161</v>
      </c>
      <c r="BR30" s="69">
        <f t="shared" si="1"/>
        <v>-1.5974440894569022</v>
      </c>
    </row>
    <row r="31" spans="1:70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9">
        <f t="shared" si="0"/>
        <v>8.5714285714285499</v>
      </c>
      <c r="BR31" s="69">
        <f t="shared" si="1"/>
        <v>-9.792284866468842</v>
      </c>
    </row>
    <row r="32" spans="1:70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9">
        <f t="shared" si="0"/>
        <v>6.5694697561400242</v>
      </c>
      <c r="BR32" s="69">
        <f t="shared" si="1"/>
        <v>-3.5241301907968441</v>
      </c>
    </row>
    <row r="33" spans="1:70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9">
        <f t="shared" si="0"/>
        <v>4.6831955922865278</v>
      </c>
      <c r="BR33" s="69">
        <f t="shared" si="1"/>
        <v>1.3824884792626775</v>
      </c>
    </row>
    <row r="34" spans="1:70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9">
        <f t="shared" si="0"/>
        <v>16.410175879396881</v>
      </c>
      <c r="BR34" s="69">
        <f t="shared" si="1"/>
        <v>8.8610197368419641</v>
      </c>
    </row>
    <row r="35" spans="1:70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9">
        <f t="shared" si="0"/>
        <v>0.37593984962408233</v>
      </c>
      <c r="BR35" s="69">
        <f t="shared" si="1"/>
        <v>2.5345622119815956</v>
      </c>
    </row>
    <row r="36" spans="1:70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9">
        <f t="shared" si="0"/>
        <v>4.6511627906977955</v>
      </c>
      <c r="BR36" s="69">
        <f t="shared" si="1"/>
        <v>0.76335877862595247</v>
      </c>
    </row>
    <row r="37" spans="1:70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9">
        <f t="shared" si="0"/>
        <v>-7.4498567335243795</v>
      </c>
      <c r="BR37" s="69">
        <f t="shared" si="1"/>
        <v>-0.64935064935066766</v>
      </c>
    </row>
    <row r="38" spans="1:70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9">
        <f t="shared" si="0"/>
        <v>9.7744360902256737</v>
      </c>
      <c r="BR38" s="69">
        <f t="shared" si="1"/>
        <v>6.4139941690962985</v>
      </c>
    </row>
    <row r="39" spans="1:70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9">
        <f t="shared" si="0"/>
        <v>26.325581395348905</v>
      </c>
      <c r="BR39" s="69">
        <f t="shared" si="1"/>
        <v>-5.9393939393938133</v>
      </c>
    </row>
    <row r="40" spans="1:70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9">
        <f t="shared" si="0"/>
        <v>39.506172839506185</v>
      </c>
      <c r="BR40" s="69">
        <f t="shared" si="1"/>
        <v>-3.4875444839858147</v>
      </c>
    </row>
    <row r="41" spans="1:70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9">
        <f t="shared" si="0"/>
        <v>18.51851851851869</v>
      </c>
      <c r="BR41" s="69">
        <f t="shared" si="1"/>
        <v>8.1629203988509751</v>
      </c>
    </row>
    <row r="42" spans="1:70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70">
        <f t="shared" si="0"/>
        <v>11.285979285826214</v>
      </c>
      <c r="BR42" s="70">
        <f t="shared" si="1"/>
        <v>0.12698462438196753</v>
      </c>
    </row>
    <row r="43" spans="1:70" ht="15" customHeight="1" x14ac:dyDescent="0.25">
      <c r="A43" s="11" t="s">
        <v>44</v>
      </c>
      <c r="E43" s="14">
        <f>E42/D42*100-100</f>
        <v>7.5524922131515524</v>
      </c>
      <c r="F43" s="14">
        <f t="shared" ref="F43:AS43" si="22">F42/E42*100-100</f>
        <v>12.140921363290147</v>
      </c>
      <c r="G43" s="14">
        <f t="shared" si="22"/>
        <v>-4.9945461730845722</v>
      </c>
      <c r="H43" s="14">
        <f t="shared" si="22"/>
        <v>1.3108290224215011</v>
      </c>
      <c r="I43" s="14">
        <f t="shared" si="22"/>
        <v>13.841233912217078</v>
      </c>
      <c r="J43" s="14">
        <f t="shared" si="22"/>
        <v>-14.01623722496889</v>
      </c>
      <c r="K43" s="14">
        <f t="shared" si="22"/>
        <v>19.483947276998421</v>
      </c>
      <c r="L43" s="14">
        <f t="shared" si="22"/>
        <v>-16.764243847781174</v>
      </c>
      <c r="M43" s="14">
        <f t="shared" si="22"/>
        <v>-3.738053229139382E-2</v>
      </c>
      <c r="N43" s="14">
        <f t="shared" si="22"/>
        <v>4.1012665574236422</v>
      </c>
      <c r="O43" s="14">
        <f t="shared" si="22"/>
        <v>2.1823222231757313</v>
      </c>
      <c r="P43" s="14">
        <f t="shared" si="22"/>
        <v>30.655037197236396</v>
      </c>
      <c r="Q43" s="14">
        <f t="shared" si="22"/>
        <v>-3.8993359553723366</v>
      </c>
      <c r="R43" s="14">
        <f t="shared" si="22"/>
        <v>-3.1905271691828716</v>
      </c>
      <c r="S43" s="14">
        <f t="shared" si="22"/>
        <v>1.4033088234866682</v>
      </c>
      <c r="T43" s="14">
        <f t="shared" si="22"/>
        <v>-3.3716008044298036</v>
      </c>
      <c r="U43" s="14">
        <f t="shared" si="22"/>
        <v>-18.031565582230456</v>
      </c>
      <c r="V43" s="14">
        <f t="shared" si="22"/>
        <v>87.119108591287386</v>
      </c>
      <c r="W43" s="14">
        <f t="shared" si="22"/>
        <v>-18.769048950226193</v>
      </c>
      <c r="X43" s="14">
        <f t="shared" si="22"/>
        <v>-11.59366430770217</v>
      </c>
      <c r="Y43" s="14">
        <f t="shared" si="22"/>
        <v>-9.8722827814000169</v>
      </c>
      <c r="Z43" s="14">
        <f t="shared" si="22"/>
        <v>8.0094914296793718</v>
      </c>
      <c r="AA43" s="14">
        <f t="shared" si="22"/>
        <v>-5.2831078271856029</v>
      </c>
      <c r="AB43" s="14">
        <f t="shared" si="22"/>
        <v>-2.3590127062510788</v>
      </c>
      <c r="AC43" s="14">
        <f t="shared" si="22"/>
        <v>-19.597389680120202</v>
      </c>
      <c r="AD43" s="14">
        <f t="shared" si="22"/>
        <v>17.276334033663929</v>
      </c>
      <c r="AE43" s="14">
        <f t="shared" si="22"/>
        <v>3.3871598215067706</v>
      </c>
      <c r="AF43" s="14">
        <f t="shared" si="22"/>
        <v>-2.3063243369887942</v>
      </c>
      <c r="AG43" s="14">
        <f t="shared" si="22"/>
        <v>8.794302176464285</v>
      </c>
      <c r="AH43" s="14">
        <f t="shared" si="22"/>
        <v>-0.61240065953927569</v>
      </c>
      <c r="AI43" s="14">
        <f t="shared" si="22"/>
        <v>-9.6484687358426413E-2</v>
      </c>
      <c r="AJ43" s="14">
        <f t="shared" si="22"/>
        <v>-6.7854631110225796</v>
      </c>
      <c r="AK43" s="14">
        <f t="shared" si="22"/>
        <v>3.5310404561180064</v>
      </c>
      <c r="AL43" s="14">
        <f t="shared" si="22"/>
        <v>0.6468447294279116</v>
      </c>
      <c r="AM43" s="14">
        <f t="shared" si="22"/>
        <v>-0.2196196171331195</v>
      </c>
      <c r="AN43" s="14">
        <f t="shared" si="22"/>
        <v>-1.0022122103510469</v>
      </c>
      <c r="AO43" s="14">
        <f t="shared" si="22"/>
        <v>4.2906229639763467</v>
      </c>
      <c r="AP43" s="14">
        <f t="shared" si="22"/>
        <v>2.953873560005178</v>
      </c>
      <c r="AQ43" s="14">
        <f t="shared" si="22"/>
        <v>6.1482068751701036</v>
      </c>
      <c r="AR43" s="14">
        <f t="shared" si="22"/>
        <v>-5.4606953067483488</v>
      </c>
      <c r="AS43" s="14">
        <f t="shared" si="22"/>
        <v>-2.5435388938032872</v>
      </c>
      <c r="AT43" s="14">
        <f t="shared" ref="AT43" si="23">AT42/AS42*100-100</f>
        <v>5.3459874780642451</v>
      </c>
      <c r="AU43" s="14">
        <f t="shared" ref="AU43" si="24">AU42/AT42*100-100</f>
        <v>-0.27481946219153031</v>
      </c>
      <c r="AV43" s="14">
        <f t="shared" ref="AV43" si="25">AV42/AU42*100-100</f>
        <v>-0.49147643791674511</v>
      </c>
      <c r="AW43" s="14">
        <f t="shared" ref="AW43:AX43" si="26">AW42/AV42*100-100</f>
        <v>4.0563421528184307</v>
      </c>
      <c r="AX43" s="14">
        <f t="shared" si="26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7">BA42/AZ42*100-100</f>
        <v>2.0917768782232145</v>
      </c>
      <c r="BB43" s="14">
        <f t="shared" si="27"/>
        <v>-1.2959078893208584</v>
      </c>
      <c r="BC43" s="14">
        <f t="shared" si="27"/>
        <v>1.9650061327192105</v>
      </c>
      <c r="BD43" s="14">
        <f t="shared" si="27"/>
        <v>-2.2097993428757974</v>
      </c>
      <c r="BE43" s="14">
        <f t="shared" si="27"/>
        <v>0.95933795056011206</v>
      </c>
      <c r="BF43" s="14">
        <f t="shared" si="27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8">BI42/BH42*100-100</f>
        <v>2.4438675217512582</v>
      </c>
      <c r="BJ43" s="14">
        <f t="shared" ref="BJ43:BN43" si="29">BJ42/BI42*100-100</f>
        <v>-2.6125088602284734</v>
      </c>
      <c r="BK43" s="14">
        <f t="shared" si="29"/>
        <v>0.20693594340679056</v>
      </c>
      <c r="BL43" s="14">
        <f t="shared" si="29"/>
        <v>0.43942871224231794</v>
      </c>
      <c r="BM43" s="14">
        <f t="shared" si="29"/>
        <v>3.2754889198744621</v>
      </c>
      <c r="BN43" s="14">
        <f t="shared" si="29"/>
        <v>0.41672488357306747</v>
      </c>
      <c r="BO43" s="14">
        <f>BO42/BN42*100-100</f>
        <v>1.4231449823758737</v>
      </c>
      <c r="BP43" s="14">
        <f>BP42/BO42*100-100</f>
        <v>0.12698462438196145</v>
      </c>
      <c r="BQ43" s="71"/>
      <c r="BR43" s="71"/>
    </row>
    <row r="44" spans="1:70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0">P42/D42*100-100</f>
        <v>57.007393479165984</v>
      </c>
      <c r="Q44" s="14">
        <f t="shared" si="30"/>
        <v>40.289773512277236</v>
      </c>
      <c r="R44" s="14">
        <f t="shared" si="30"/>
        <v>21.109928937361303</v>
      </c>
      <c r="S44" s="14">
        <f t="shared" si="30"/>
        <v>29.265710871711349</v>
      </c>
      <c r="T44" s="14">
        <f t="shared" si="30"/>
        <v>23.291249641699281</v>
      </c>
      <c r="U44" s="14">
        <f t="shared" si="30"/>
        <v>-11.227326310138153</v>
      </c>
      <c r="V44" s="14">
        <f t="shared" si="30"/>
        <v>93.188376874986886</v>
      </c>
      <c r="W44" s="14">
        <f t="shared" si="30"/>
        <v>31.338777659702515</v>
      </c>
      <c r="X44" s="14">
        <f t="shared" si="30"/>
        <v>39.497502082705694</v>
      </c>
      <c r="Y44" s="14">
        <f t="shared" si="30"/>
        <v>25.772928794373399</v>
      </c>
      <c r="Z44" s="14">
        <f t="shared" si="30"/>
        <v>30.494762685793688</v>
      </c>
      <c r="AA44" s="14">
        <f t="shared" si="30"/>
        <v>20.960828619962271</v>
      </c>
      <c r="AB44" s="14">
        <f t="shared" si="30"/>
        <v>-9.6036786358750845</v>
      </c>
      <c r="AC44" s="14">
        <f t="shared" si="30"/>
        <v>-24.369927375161865</v>
      </c>
      <c r="AD44" s="14">
        <f t="shared" si="30"/>
        <v>-8.3806842369527459</v>
      </c>
      <c r="AE44" s="14">
        <f t="shared" si="30"/>
        <v>-6.5882469573090532</v>
      </c>
      <c r="AF44" s="14">
        <f t="shared" si="30"/>
        <v>-5.5584322948785001</v>
      </c>
      <c r="AG44" s="14">
        <f t="shared" si="30"/>
        <v>25.349526655136373</v>
      </c>
      <c r="AH44" s="14">
        <f t="shared" si="30"/>
        <v>-33.421078015454114</v>
      </c>
      <c r="AI44" s="14">
        <f t="shared" si="30"/>
        <v>-18.116576673999546</v>
      </c>
      <c r="AJ44" s="14">
        <f t="shared" si="30"/>
        <v>-13.663140492744063</v>
      </c>
      <c r="AK44" s="14">
        <f t="shared" si="30"/>
        <v>-0.82357380893243715</v>
      </c>
      <c r="AL44" s="14">
        <f t="shared" si="30"/>
        <v>-7.5840999198603924</v>
      </c>
      <c r="AM44" s="14">
        <f t="shared" si="30"/>
        <v>-2.643620880246317</v>
      </c>
      <c r="AN44" s="14">
        <f t="shared" si="30"/>
        <v>-1.2907752451308454</v>
      </c>
      <c r="AO44" s="14">
        <f t="shared" si="30"/>
        <v>28.036222966148216</v>
      </c>
      <c r="AP44" s="14">
        <f t="shared" si="30"/>
        <v>12.399702966274845</v>
      </c>
      <c r="AQ44" s="14">
        <f t="shared" si="30"/>
        <v>15.401438087381351</v>
      </c>
      <c r="AR44" s="14">
        <f t="shared" si="30"/>
        <v>11.675312074608499</v>
      </c>
      <c r="AS44" s="14">
        <f t="shared" si="30"/>
        <v>3.7230718833640708E-2</v>
      </c>
      <c r="AT44" s="14">
        <f t="shared" ref="AT44" si="31">AT42/AH42*100-100</f>
        <v>6.0345649213828807</v>
      </c>
      <c r="AU44" s="14">
        <f t="shared" ref="AU44" si="32">AU42/AI42*100-100</f>
        <v>5.8452857934101985</v>
      </c>
      <c r="AV44" s="14">
        <f t="shared" ref="AV44" si="33">AV42/AJ42*100-100</f>
        <v>12.992119757604655</v>
      </c>
      <c r="AW44" s="14">
        <f t="shared" ref="AW44:AX44" si="34">AW42/AK42*100-100</f>
        <v>13.565425617962617</v>
      </c>
      <c r="AX44" s="14">
        <f t="shared" si="34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5">BA42/AO42*100-100</f>
        <v>11.737109548955218</v>
      </c>
      <c r="BB44" s="14">
        <f t="shared" si="35"/>
        <v>7.1247692946014354</v>
      </c>
      <c r="BC44" s="14">
        <f t="shared" si="35"/>
        <v>2.9030831480323371</v>
      </c>
      <c r="BD44" s="14">
        <f t="shared" si="35"/>
        <v>6.4415819635399032</v>
      </c>
      <c r="BE44" s="14">
        <f t="shared" si="35"/>
        <v>10.267410938913855</v>
      </c>
      <c r="BF44" s="14">
        <f t="shared" si="35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6">BI42/AW42*100-100</f>
        <v>8.2412379338687032</v>
      </c>
      <c r="BJ44" s="14">
        <f t="shared" ref="BJ44:BN44" si="37">BJ42/AX42*100-100</f>
        <v>5.5333658539064885</v>
      </c>
      <c r="BK44" s="14">
        <f t="shared" si="37"/>
        <v>5.5771893938942441</v>
      </c>
      <c r="BL44" s="14">
        <f t="shared" si="37"/>
        <v>6.1747719115474666</v>
      </c>
      <c r="BM44" s="14">
        <f t="shared" si="37"/>
        <v>7.405824596438876</v>
      </c>
      <c r="BN44" s="14">
        <f t="shared" si="37"/>
        <v>9.2694427228007896</v>
      </c>
      <c r="BO44" s="14">
        <f>BO42/BC42*100-100</f>
        <v>8.6887644276013418</v>
      </c>
      <c r="BP44" s="14">
        <f>BP42/BD42*100-100</f>
        <v>11.285979285826215</v>
      </c>
      <c r="BQ44" s="72"/>
      <c r="BR44" s="72"/>
    </row>
    <row r="46" spans="1:70" ht="15" customHeight="1" x14ac:dyDescent="0.25">
      <c r="A46" s="12" t="s">
        <v>47</v>
      </c>
      <c r="BQ46" s="74"/>
      <c r="BR46" s="74"/>
    </row>
    <row r="47" spans="1:70" ht="15" customHeight="1" x14ac:dyDescent="0.25">
      <c r="A47" s="4" t="s">
        <v>49</v>
      </c>
      <c r="B47" s="64">
        <v>433.33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Q47"/>
      <c r="BR47"/>
    </row>
    <row r="48" spans="1:70" ht="15" customHeight="1" x14ac:dyDescent="0.25">
      <c r="A48" s="4" t="s">
        <v>13</v>
      </c>
      <c r="B48" s="64">
        <v>429.17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Q48"/>
      <c r="BR48"/>
    </row>
    <row r="49" spans="1:70" ht="15" customHeight="1" x14ac:dyDescent="0.25">
      <c r="A49" s="4" t="s">
        <v>39</v>
      </c>
      <c r="B49" s="64">
        <v>411.52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Q49"/>
      <c r="BR49"/>
    </row>
    <row r="50" spans="1:70" ht="15" customHeight="1" x14ac:dyDescent="0.25">
      <c r="F50" s="5"/>
      <c r="BQ50"/>
      <c r="BR50"/>
    </row>
    <row r="51" spans="1:70" ht="15" customHeight="1" x14ac:dyDescent="0.25">
      <c r="A51" s="12" t="s">
        <v>48</v>
      </c>
      <c r="BQ51"/>
      <c r="BR51"/>
    </row>
    <row r="52" spans="1:70" ht="15" customHeight="1" x14ac:dyDescent="0.25">
      <c r="A52" s="4" t="s">
        <v>32</v>
      </c>
      <c r="B52" s="64">
        <v>316.67</v>
      </c>
      <c r="I52" s="4"/>
      <c r="J52" s="28"/>
      <c r="AD52" s="4"/>
      <c r="AE52" s="38"/>
      <c r="AH52" s="4"/>
      <c r="BQ52"/>
      <c r="BR52"/>
    </row>
    <row r="53" spans="1:70" ht="15" customHeight="1" x14ac:dyDescent="0.25">
      <c r="A53" s="4" t="s">
        <v>50</v>
      </c>
      <c r="B53" s="64">
        <v>283.33</v>
      </c>
      <c r="I53" s="4"/>
      <c r="J53" s="28"/>
      <c r="AD53" s="4"/>
      <c r="AE53" s="38"/>
      <c r="AH53" s="4"/>
      <c r="AI53" s="22"/>
      <c r="BQ53"/>
      <c r="BR53"/>
    </row>
    <row r="54" spans="1:70" ht="15" customHeight="1" x14ac:dyDescent="0.25">
      <c r="A54" s="4" t="s">
        <v>12</v>
      </c>
      <c r="B54" s="64">
        <v>212.96</v>
      </c>
      <c r="I54" s="4"/>
      <c r="J54" s="28"/>
      <c r="AD54" s="4"/>
      <c r="AE54" s="38"/>
      <c r="BQ54"/>
      <c r="BR54"/>
    </row>
    <row r="55" spans="1:70" x14ac:dyDescent="0.25">
      <c r="BQ55"/>
      <c r="BR55"/>
    </row>
    <row r="56" spans="1:70" x14ac:dyDescent="0.25">
      <c r="BQ56"/>
      <c r="BR56"/>
    </row>
    <row r="57" spans="1:70" x14ac:dyDescent="0.25">
      <c r="BQ57" s="75"/>
      <c r="BR57" s="75"/>
    </row>
    <row r="58" spans="1:70" x14ac:dyDescent="0.25">
      <c r="BQ58" s="75"/>
      <c r="BR58" s="75"/>
    </row>
    <row r="59" spans="1:70" x14ac:dyDescent="0.25">
      <c r="BQ59" s="75"/>
      <c r="BR59" s="75"/>
    </row>
    <row r="60" spans="1:70" x14ac:dyDescent="0.25">
      <c r="BQ60" s="75"/>
      <c r="BR60" s="75"/>
    </row>
    <row r="61" spans="1:70" x14ac:dyDescent="0.25">
      <c r="BQ61" s="75"/>
      <c r="BR61" s="75"/>
    </row>
    <row r="62" spans="1:70" x14ac:dyDescent="0.25">
      <c r="BQ62" s="75"/>
      <c r="BR62" s="75"/>
    </row>
    <row r="63" spans="1:70" x14ac:dyDescent="0.25">
      <c r="BQ63" s="75"/>
      <c r="BR63" s="75"/>
    </row>
    <row r="64" spans="1:70" x14ac:dyDescent="0.25">
      <c r="BQ64" s="75"/>
      <c r="BR64" s="75"/>
    </row>
    <row r="65" spans="69:70" x14ac:dyDescent="0.25">
      <c r="BQ65" s="75"/>
      <c r="BR65" s="75"/>
    </row>
    <row r="66" spans="69:70" x14ac:dyDescent="0.25">
      <c r="BQ66" s="75"/>
      <c r="BR66" s="75"/>
    </row>
    <row r="67" spans="69:70" x14ac:dyDescent="0.25">
      <c r="BQ67" s="75"/>
      <c r="BR67" s="75"/>
    </row>
    <row r="68" spans="69:70" x14ac:dyDescent="0.25">
      <c r="BQ68" s="75"/>
      <c r="BR68" s="75"/>
    </row>
    <row r="69" spans="69:70" x14ac:dyDescent="0.25">
      <c r="BQ69" s="75"/>
      <c r="BR69" s="75"/>
    </row>
    <row r="70" spans="69:70" x14ac:dyDescent="0.25">
      <c r="BQ70" s="75"/>
      <c r="BR70" s="75"/>
    </row>
    <row r="71" spans="69:70" x14ac:dyDescent="0.25">
      <c r="BQ71" s="75"/>
      <c r="BR71" s="75"/>
    </row>
    <row r="72" spans="69:70" x14ac:dyDescent="0.25">
      <c r="BQ72" s="75"/>
      <c r="BR72" s="75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R72"/>
  <sheetViews>
    <sheetView tabSelected="1" topLeftCell="A31" zoomScale="115" zoomScaleNormal="115" workbookViewId="0">
      <pane xSplit="1" topLeftCell="BI1" activePane="topRight" state="frozen"/>
      <selection activeCell="BE5" sqref="BE5"/>
      <selection pane="topRight" activeCell="BN45" sqref="BN45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69" max="70" width="29" style="73" customWidth="1"/>
  </cols>
  <sheetData>
    <row r="2" spans="1:70" x14ac:dyDescent="0.25">
      <c r="BQ2" s="67"/>
      <c r="BR2" s="67"/>
    </row>
    <row r="3" spans="1:70" x14ac:dyDescent="0.25">
      <c r="BQ3" s="68" t="s">
        <v>52</v>
      </c>
      <c r="BR3" s="68" t="s">
        <v>53</v>
      </c>
    </row>
    <row r="4" spans="1:70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68"/>
      <c r="BR4" s="68"/>
    </row>
    <row r="5" spans="1:70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9">
        <f>(BP5-BD5)/BD5*100</f>
        <v>-1.3008130081300813</v>
      </c>
      <c r="BR5" s="69">
        <f>(BP5-BO5)/BO5*100</f>
        <v>-4.7220405493789226</v>
      </c>
    </row>
    <row r="6" spans="1:70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9">
        <f t="shared" ref="BQ6:BQ42" si="0">(BP6-BD6)/BD6*100</f>
        <v>-1.9501625135427951</v>
      </c>
      <c r="BR6" s="69">
        <f t="shared" ref="BR6:BR42" si="1">(BP6-BO6)/BO6*100</f>
        <v>0.55555555555555558</v>
      </c>
    </row>
    <row r="7" spans="1:70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9">
        <f t="shared" si="0"/>
        <v>-10.685805422647277</v>
      </c>
      <c r="BR7" s="69">
        <f t="shared" si="1"/>
        <v>-4.1095890410958793</v>
      </c>
    </row>
    <row r="8" spans="1:70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9">
        <f t="shared" si="0"/>
        <v>6.7378883667466791</v>
      </c>
      <c r="BR8" s="69">
        <f t="shared" si="1"/>
        <v>1.9530341780981237</v>
      </c>
    </row>
    <row r="9" spans="1:70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9">
        <f t="shared" si="0"/>
        <v>-6.6885597480061065</v>
      </c>
      <c r="BR9" s="69">
        <f t="shared" si="1"/>
        <v>-5.3734939759034575</v>
      </c>
    </row>
    <row r="10" spans="1:70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9">
        <f t="shared" si="0"/>
        <v>2.9742765273311838</v>
      </c>
      <c r="BR10" s="69">
        <f t="shared" si="1"/>
        <v>-2.1390374331550799</v>
      </c>
    </row>
    <row r="11" spans="1:70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9">
        <f t="shared" si="0"/>
        <v>2.9789349968349801</v>
      </c>
      <c r="BR11" s="69">
        <f t="shared" si="1"/>
        <v>-1.9412878787880821</v>
      </c>
    </row>
    <row r="12" spans="1:70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9">
        <f t="shared" si="0"/>
        <v>7.2781065088754797</v>
      </c>
      <c r="BR12" s="69">
        <f t="shared" si="1"/>
        <v>-1.9999999999998914</v>
      </c>
    </row>
    <row r="13" spans="1:70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9">
        <f t="shared" si="0"/>
        <v>-10.453781512604884</v>
      </c>
      <c r="BR13" s="69">
        <f t="shared" si="1"/>
        <v>-7.2584856396869206</v>
      </c>
    </row>
    <row r="14" spans="1:70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9">
        <f t="shared" si="0"/>
        <v>-7.0642625982428093</v>
      </c>
      <c r="BR14" s="69">
        <f t="shared" si="1"/>
        <v>-6.9691876750700228</v>
      </c>
    </row>
    <row r="15" spans="1:70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9">
        <f t="shared" si="0"/>
        <v>-12.494239631336615</v>
      </c>
      <c r="BR15" s="69">
        <f t="shared" si="1"/>
        <v>0.78881908248849253</v>
      </c>
    </row>
    <row r="16" spans="1:70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9">
        <f t="shared" si="0"/>
        <v>9.7933189137226542</v>
      </c>
      <c r="BR16" s="69">
        <f t="shared" si="1"/>
        <v>2.1750069890970036</v>
      </c>
    </row>
    <row r="17" spans="1:70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9">
        <f t="shared" si="0"/>
        <v>1.3040712468193338</v>
      </c>
      <c r="BR17" s="69">
        <f t="shared" si="1"/>
        <v>3.9603960396039675</v>
      </c>
    </row>
    <row r="18" spans="1:70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9">
        <f t="shared" si="0"/>
        <v>2.4857029613272208</v>
      </c>
      <c r="BR18" s="69">
        <f t="shared" si="1"/>
        <v>-4.4294514520387223</v>
      </c>
    </row>
    <row r="19" spans="1:70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9">
        <f t="shared" si="0"/>
        <v>11.036721206212851</v>
      </c>
      <c r="BR19" s="69">
        <f t="shared" si="1"/>
        <v>0.29549526893256461</v>
      </c>
    </row>
    <row r="20" spans="1:70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9">
        <f t="shared" si="0"/>
        <v>3.359375000000008</v>
      </c>
      <c r="BR20" s="69">
        <f t="shared" si="1"/>
        <v>-4.4863861386140922</v>
      </c>
    </row>
    <row r="21" spans="1:70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9">
        <f t="shared" si="0"/>
        <v>4.051554951690818</v>
      </c>
      <c r="BR21" s="69">
        <f t="shared" si="1"/>
        <v>-2.9046031871252693</v>
      </c>
    </row>
    <row r="22" spans="1:70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9">
        <f t="shared" si="0"/>
        <v>0.70063694267516508</v>
      </c>
      <c r="BR22" s="69">
        <f t="shared" si="1"/>
        <v>-3.1758530183727083</v>
      </c>
    </row>
    <row r="23" spans="1:70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9">
        <f t="shared" si="0"/>
        <v>6.4264264264268078</v>
      </c>
      <c r="BR23" s="69">
        <f t="shared" si="1"/>
        <v>-2.6679221594472282</v>
      </c>
    </row>
    <row r="24" spans="1:70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9">
        <f t="shared" si="0"/>
        <v>-6.3524329818321568E-2</v>
      </c>
      <c r="BR24" s="69">
        <f t="shared" si="1"/>
        <v>2.7061509535321027</v>
      </c>
    </row>
    <row r="25" spans="1:70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9">
        <f t="shared" si="0"/>
        <v>1.0808383233533003</v>
      </c>
      <c r="BR25" s="69">
        <f t="shared" si="1"/>
        <v>-5.1657303370787027</v>
      </c>
    </row>
    <row r="26" spans="1:70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9">
        <f t="shared" si="0"/>
        <v>9.8228663446060622</v>
      </c>
      <c r="BR26" s="69">
        <f t="shared" si="1"/>
        <v>2.0576131687244521</v>
      </c>
    </row>
    <row r="27" spans="1:70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9">
        <f t="shared" si="0"/>
        <v>13.90146471371504</v>
      </c>
      <c r="BR27" s="69">
        <f t="shared" si="1"/>
        <v>0.84291187739463591</v>
      </c>
    </row>
    <row r="28" spans="1:70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9">
        <f t="shared" si="0"/>
        <v>5.5888125613346471</v>
      </c>
      <c r="BR28" s="69">
        <f t="shared" si="1"/>
        <v>-3.8103448275862095</v>
      </c>
    </row>
    <row r="29" spans="1:70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9">
        <f t="shared" si="0"/>
        <v>2.4624373956594323</v>
      </c>
      <c r="BR29" s="69">
        <f t="shared" si="1"/>
        <v>4.8585157501334759</v>
      </c>
    </row>
    <row r="30" spans="1:70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9">
        <f t="shared" si="0"/>
        <v>9.0287277701778379</v>
      </c>
      <c r="BR30" s="69">
        <f t="shared" si="1"/>
        <v>2.9183884297520541</v>
      </c>
    </row>
    <row r="31" spans="1:70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9">
        <f t="shared" si="0"/>
        <v>10.81632653061224</v>
      </c>
      <c r="BR31" s="69">
        <f t="shared" si="1"/>
        <v>-1.3922518159806252</v>
      </c>
    </row>
    <row r="32" spans="1:70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9">
        <f t="shared" si="0"/>
        <v>-9.5182138660399573</v>
      </c>
      <c r="BR32" s="69">
        <f t="shared" si="1"/>
        <v>1.9698725376593278</v>
      </c>
    </row>
    <row r="33" spans="1:70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9">
        <f t="shared" si="0"/>
        <v>-6.6540523494165935</v>
      </c>
      <c r="BR33" s="69">
        <f t="shared" si="1"/>
        <v>-0.29276731652140164</v>
      </c>
    </row>
    <row r="34" spans="1:70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9">
        <f t="shared" si="0"/>
        <v>-18.610126922904456</v>
      </c>
      <c r="BR34" s="69">
        <f t="shared" si="1"/>
        <v>-3.477376332743134</v>
      </c>
    </row>
    <row r="35" spans="1:70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9">
        <f t="shared" si="0"/>
        <v>-5.499279308135927</v>
      </c>
      <c r="BR35" s="69">
        <f t="shared" si="1"/>
        <v>1.4681226086581303</v>
      </c>
    </row>
    <row r="36" spans="1:70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9">
        <f t="shared" si="0"/>
        <v>9.7193129451193894</v>
      </c>
      <c r="BR36" s="69">
        <f t="shared" si="1"/>
        <v>-0.48446850954688359</v>
      </c>
    </row>
    <row r="37" spans="1:70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9">
        <f t="shared" si="0"/>
        <v>-3.9003436426118214</v>
      </c>
      <c r="BR37" s="69">
        <f t="shared" si="1"/>
        <v>-4.2458483136447676</v>
      </c>
    </row>
    <row r="38" spans="1:70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9">
        <f t="shared" si="0"/>
        <v>3.1910946196660497</v>
      </c>
      <c r="BR38" s="69">
        <f t="shared" si="1"/>
        <v>-5.3908355795153157E-2</v>
      </c>
    </row>
    <row r="39" spans="1:70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9">
        <f t="shared" si="0"/>
        <v>-2.9522952295226048</v>
      </c>
      <c r="BR39" s="69">
        <f t="shared" si="1"/>
        <v>-5.7620452310717791</v>
      </c>
    </row>
    <row r="40" spans="1:70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9">
        <f t="shared" si="0"/>
        <v>-3.7109375</v>
      </c>
      <c r="BR40" s="69">
        <f t="shared" si="1"/>
        <v>4.4491525423728815</v>
      </c>
    </row>
    <row r="41" spans="1:70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9">
        <f t="shared" si="0"/>
        <v>4.2537313432835768</v>
      </c>
      <c r="BR41" s="69">
        <f t="shared" si="1"/>
        <v>4.3121149897330593</v>
      </c>
    </row>
    <row r="42" spans="1:70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70">
        <f t="shared" si="0"/>
        <v>0.67124641487997339</v>
      </c>
      <c r="BR42" s="70">
        <f t="shared" si="1"/>
        <v>-1.1759514107210161</v>
      </c>
    </row>
    <row r="43" spans="1:70" x14ac:dyDescent="0.25">
      <c r="A43" s="11" t="s">
        <v>44</v>
      </c>
      <c r="D43" s="15"/>
      <c r="E43" s="14">
        <f t="shared" ref="E43:AU43" si="11">E42/D42*100-100</f>
        <v>6.1146581746067028</v>
      </c>
      <c r="F43" s="14">
        <f t="shared" si="11"/>
        <v>14.075220535977053</v>
      </c>
      <c r="G43" s="14">
        <f t="shared" si="11"/>
        <v>-7.6798537077361857</v>
      </c>
      <c r="H43" s="14">
        <f t="shared" si="11"/>
        <v>1.9256342410588303</v>
      </c>
      <c r="I43" s="14">
        <f t="shared" si="11"/>
        <v>11.001193587627128</v>
      </c>
      <c r="J43" s="14">
        <f t="shared" si="11"/>
        <v>-12.219063838404338</v>
      </c>
      <c r="K43" s="14">
        <f t="shared" si="11"/>
        <v>5.6397868709871659</v>
      </c>
      <c r="L43" s="14">
        <f t="shared" si="11"/>
        <v>1.5201810614093603</v>
      </c>
      <c r="M43" s="14">
        <f t="shared" si="11"/>
        <v>-11.589572726145434</v>
      </c>
      <c r="N43" s="14">
        <f t="shared" si="11"/>
        <v>5.9964254123891578</v>
      </c>
      <c r="O43" s="14">
        <f t="shared" si="11"/>
        <v>1.3855057918391793</v>
      </c>
      <c r="P43" s="14">
        <f t="shared" si="11"/>
        <v>40.204211194217123</v>
      </c>
      <c r="Q43" s="14">
        <f t="shared" si="11"/>
        <v>4.3013494771006151</v>
      </c>
      <c r="R43" s="14">
        <f t="shared" si="11"/>
        <v>9.8997440165187669</v>
      </c>
      <c r="S43" s="14">
        <f t="shared" si="11"/>
        <v>-17.922740367098214</v>
      </c>
      <c r="T43" s="14">
        <f t="shared" si="11"/>
        <v>-14.544215738929282</v>
      </c>
      <c r="U43" s="14">
        <f t="shared" si="11"/>
        <v>26.471686069603976</v>
      </c>
      <c r="V43" s="14">
        <f t="shared" si="11"/>
        <v>38.916809585118301</v>
      </c>
      <c r="W43" s="14">
        <f t="shared" si="11"/>
        <v>-4.7659887004221986</v>
      </c>
      <c r="X43" s="14">
        <f t="shared" si="11"/>
        <v>-14.149884803789377</v>
      </c>
      <c r="Y43" s="14">
        <f t="shared" si="11"/>
        <v>-1.6766764959471061</v>
      </c>
      <c r="Z43" s="14">
        <f t="shared" si="11"/>
        <v>-10.095076443298041</v>
      </c>
      <c r="AA43" s="14">
        <f t="shared" si="11"/>
        <v>-4.0161244422701117</v>
      </c>
      <c r="AB43" s="14">
        <f t="shared" si="11"/>
        <v>-1.2228479007103061</v>
      </c>
      <c r="AC43" s="14">
        <f t="shared" si="11"/>
        <v>-0.48906296827139784</v>
      </c>
      <c r="AD43" s="14">
        <f t="shared" si="11"/>
        <v>-0.44762544757185196</v>
      </c>
      <c r="AE43" s="14">
        <f t="shared" si="11"/>
        <v>6.3060989748842502</v>
      </c>
      <c r="AF43" s="14">
        <f t="shared" si="11"/>
        <v>3.2285682312159167</v>
      </c>
      <c r="AG43" s="14">
        <f t="shared" si="11"/>
        <v>-0.45946781091559785</v>
      </c>
      <c r="AH43" s="14">
        <f t="shared" si="11"/>
        <v>-3.6481925824806751</v>
      </c>
      <c r="AI43" s="14">
        <f t="shared" si="11"/>
        <v>0.53705258521688393</v>
      </c>
      <c r="AJ43" s="14">
        <f t="shared" si="11"/>
        <v>-8.4503054327759202</v>
      </c>
      <c r="AK43" s="14">
        <f t="shared" si="11"/>
        <v>3.4515187485872474</v>
      </c>
      <c r="AL43" s="14">
        <f t="shared" si="11"/>
        <v>0.8041301953545883</v>
      </c>
      <c r="AM43" s="14">
        <f t="shared" si="11"/>
        <v>2.0963634414594026</v>
      </c>
      <c r="AN43" s="14">
        <f t="shared" si="11"/>
        <v>-0.40866912685214629</v>
      </c>
      <c r="AO43" s="14">
        <f t="shared" si="11"/>
        <v>8.4039973126755996</v>
      </c>
      <c r="AP43" s="14">
        <f t="shared" si="11"/>
        <v>3.9478575980291311</v>
      </c>
      <c r="AQ43" s="14">
        <f t="shared" si="11"/>
        <v>4.0632295067568123</v>
      </c>
      <c r="AR43" s="14">
        <f t="shared" si="11"/>
        <v>-2.3562516855424462</v>
      </c>
      <c r="AS43" s="14">
        <f t="shared" si="11"/>
        <v>0.97841898960035678</v>
      </c>
      <c r="AT43" s="14">
        <f t="shared" si="11"/>
        <v>2.7101580870733386</v>
      </c>
      <c r="AU43" s="14">
        <f t="shared" si="11"/>
        <v>1.8500064214505869</v>
      </c>
      <c r="AV43" s="14">
        <f t="shared" ref="AV43" si="12">AV42/AU42*100-100</f>
        <v>-1.5572610371788755</v>
      </c>
      <c r="AW43" s="14">
        <f t="shared" ref="AW43:AX43" si="13">AW42/AV42*100-100</f>
        <v>1.7724406569767268</v>
      </c>
      <c r="AX43" s="14">
        <f t="shared" si="13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4">BA42/AZ42*100-100</f>
        <v>-6.1040496738911543E-2</v>
      </c>
      <c r="BB43" s="14">
        <f t="shared" si="14"/>
        <v>0.56428927000324336</v>
      </c>
      <c r="BC43" s="14">
        <f t="shared" si="14"/>
        <v>-0.61056144188937367</v>
      </c>
      <c r="BD43" s="14">
        <f t="shared" si="14"/>
        <v>4.3769288329187361E-2</v>
      </c>
      <c r="BE43" s="14">
        <f t="shared" ref="BE43" si="15">BE42/BD42*100-100</f>
        <v>0.19666852976114058</v>
      </c>
      <c r="BF43" s="14">
        <f t="shared" ref="BF43" si="16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7">BI42/BH42*100-100</f>
        <v>-0.89856195678315487</v>
      </c>
      <c r="BJ43" s="14">
        <f t="shared" ref="BJ43:BN43" si="18">BJ42/BI42*100-100</f>
        <v>0.25235946619204697</v>
      </c>
      <c r="BK43" s="14">
        <f t="shared" si="18"/>
        <v>-0.44186930115689904</v>
      </c>
      <c r="BL43" s="14">
        <f t="shared" si="18"/>
        <v>0.4485566609798326</v>
      </c>
      <c r="BM43" s="14">
        <f t="shared" si="18"/>
        <v>0.91558177495565474</v>
      </c>
      <c r="BN43" s="14">
        <f t="shared" si="18"/>
        <v>0.91719529706624314</v>
      </c>
      <c r="BO43" s="14">
        <f>BO42/BN42*100-100</f>
        <v>0.27144279800151594</v>
      </c>
      <c r="BP43" s="14">
        <f>BP42/BO42*100-100</f>
        <v>-1.1759514107210265</v>
      </c>
      <c r="BQ43" s="71"/>
      <c r="BR43" s="71"/>
    </row>
    <row r="44" spans="1:70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9">P42/D42*100-100</f>
        <v>58.557211498363387</v>
      </c>
      <c r="Q44" s="14">
        <f t="shared" si="19"/>
        <v>55.84775386444062</v>
      </c>
      <c r="R44" s="14">
        <f t="shared" si="19"/>
        <v>50.143284183699905</v>
      </c>
      <c r="S44" s="14">
        <f t="shared" si="19"/>
        <v>33.484941402381196</v>
      </c>
      <c r="T44" s="14">
        <f t="shared" si="19"/>
        <v>11.915519972191973</v>
      </c>
      <c r="U44" s="14">
        <f t="shared" si="19"/>
        <v>27.513444232164247</v>
      </c>
      <c r="V44" s="14">
        <f t="shared" si="19"/>
        <v>101.79507791228102</v>
      </c>
      <c r="W44" s="14">
        <f t="shared" si="19"/>
        <v>81.917772643436706</v>
      </c>
      <c r="X44" s="14">
        <f t="shared" si="19"/>
        <v>53.838001217019126</v>
      </c>
      <c r="Y44" s="14">
        <f t="shared" si="19"/>
        <v>71.086873203597719</v>
      </c>
      <c r="Z44" s="14">
        <f t="shared" si="19"/>
        <v>45.113877162189425</v>
      </c>
      <c r="AA44" s="14">
        <f t="shared" si="19"/>
        <v>37.382481040563533</v>
      </c>
      <c r="AB44" s="14">
        <f t="shared" si="19"/>
        <v>-3.2108229137039785</v>
      </c>
      <c r="AC44" s="14">
        <f t="shared" si="19"/>
        <v>-7.6562119792913279</v>
      </c>
      <c r="AD44" s="14">
        <f t="shared" si="19"/>
        <v>-16.350638894610768</v>
      </c>
      <c r="AE44" s="14">
        <f t="shared" si="19"/>
        <v>8.3422777591210604</v>
      </c>
      <c r="AF44" s="14">
        <f t="shared" si="19"/>
        <v>30.874911612947898</v>
      </c>
      <c r="AG44" s="14">
        <f t="shared" si="19"/>
        <v>3.0061253787869759</v>
      </c>
      <c r="AH44" s="14">
        <f t="shared" si="19"/>
        <v>-28.555612636349039</v>
      </c>
      <c r="AI44" s="14">
        <f t="shared" si="19"/>
        <v>-24.577280414000327</v>
      </c>
      <c r="AJ44" s="14">
        <f t="shared" si="19"/>
        <v>-19.569974650046348</v>
      </c>
      <c r="AK44" s="14">
        <f t="shared" si="19"/>
        <v>-15.375030268407258</v>
      </c>
      <c r="AL44" s="14">
        <f t="shared" si="19"/>
        <v>-5.1159143556659501</v>
      </c>
      <c r="AM44" s="14">
        <f t="shared" si="19"/>
        <v>0.92653621730465829</v>
      </c>
      <c r="AN44" s="14">
        <f t="shared" si="19"/>
        <v>1.7584314659605269</v>
      </c>
      <c r="AO44" s="14">
        <f t="shared" si="19"/>
        <v>10.852345081032453</v>
      </c>
      <c r="AP44" s="14">
        <f t="shared" si="19"/>
        <v>15.746749715370782</v>
      </c>
      <c r="AQ44" s="14">
        <f t="shared" si="19"/>
        <v>13.304699320567678</v>
      </c>
      <c r="AR44" s="14">
        <f t="shared" si="19"/>
        <v>7.1747456433019181</v>
      </c>
      <c r="AS44" s="14">
        <f t="shared" si="19"/>
        <v>8.7229104834941182</v>
      </c>
      <c r="AT44" s="14">
        <f t="shared" si="19"/>
        <v>15.897642428822294</v>
      </c>
      <c r="AU44" s="14">
        <f t="shared" si="19"/>
        <v>17.411196390516025</v>
      </c>
      <c r="AV44" s="14">
        <f t="shared" ref="AV44" si="20">AV42/AJ42*100-100</f>
        <v>26.251428934008686</v>
      </c>
      <c r="AW44" s="14">
        <f t="shared" ref="AW44:AX44" si="21">AW42/AK42*100-100</f>
        <v>24.202295089267437</v>
      </c>
      <c r="AX44" s="14">
        <f t="shared" si="21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2">BA42/AO42*100-100</f>
        <v>11.639606133078217</v>
      </c>
      <c r="BB44" s="14">
        <f t="shared" si="22"/>
        <v>8.0056665388067643</v>
      </c>
      <c r="BC44" s="14">
        <f t="shared" si="22"/>
        <v>3.1548089490103877</v>
      </c>
      <c r="BD44" s="14">
        <f t="shared" si="22"/>
        <v>5.6902882736676617</v>
      </c>
      <c r="BE44" s="14">
        <f t="shared" ref="BE44" si="23">BE42/AS42*100-100</f>
        <v>4.8720596631861781</v>
      </c>
      <c r="BF44" s="14">
        <f t="shared" ref="BF44" si="24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5">BI42/AW42*100-100</f>
        <v>-0.63228997237897033</v>
      </c>
      <c r="BJ44" s="14">
        <f t="shared" ref="BJ44:BN44" si="26">BJ42/AX42*100-100</f>
        <v>-0.26325470859434574</v>
      </c>
      <c r="BK44" s="14">
        <f t="shared" si="26"/>
        <v>-1.1917119862176548</v>
      </c>
      <c r="BL44" s="14">
        <f t="shared" si="26"/>
        <v>-0.31012879558568329</v>
      </c>
      <c r="BM44" s="14">
        <f t="shared" si="26"/>
        <v>0.66405933849648591</v>
      </c>
      <c r="BN44" s="14">
        <f t="shared" si="26"/>
        <v>1.017315484460994</v>
      </c>
      <c r="BO44" s="14">
        <f>BO42/BC42*100-100</f>
        <v>1.9137658704604803</v>
      </c>
      <c r="BP44" s="14">
        <f>BP42/BD42*100-100</f>
        <v>0.67124641487995973</v>
      </c>
      <c r="BQ44" s="72"/>
      <c r="BR44" s="72"/>
    </row>
    <row r="46" spans="1:70" ht="15" customHeight="1" x14ac:dyDescent="0.25">
      <c r="A46" s="12" t="s">
        <v>47</v>
      </c>
      <c r="BQ46" s="74"/>
      <c r="BR46" s="74"/>
    </row>
    <row r="47" spans="1:70" ht="15" customHeight="1" x14ac:dyDescent="0.25">
      <c r="A47" s="4" t="s">
        <v>27</v>
      </c>
      <c r="B47" s="64">
        <v>1377.78</v>
      </c>
      <c r="C47" s="4"/>
      <c r="F47" s="4"/>
      <c r="G47" s="4"/>
      <c r="H47" s="22"/>
      <c r="I47" s="29"/>
      <c r="BQ47"/>
      <c r="BR47"/>
    </row>
    <row r="48" spans="1:70" ht="15" customHeight="1" x14ac:dyDescent="0.25">
      <c r="A48" s="4" t="s">
        <v>20</v>
      </c>
      <c r="B48" s="64">
        <v>1363.46</v>
      </c>
      <c r="C48" s="4"/>
      <c r="F48" s="4"/>
      <c r="G48" s="4"/>
      <c r="H48" s="3"/>
      <c r="I48" s="29"/>
      <c r="BQ48"/>
      <c r="BR48"/>
    </row>
    <row r="49" spans="1:70" ht="15" customHeight="1" x14ac:dyDescent="0.25">
      <c r="A49" s="4" t="s">
        <v>51</v>
      </c>
      <c r="B49" s="64">
        <v>1328.33</v>
      </c>
      <c r="C49" s="4"/>
      <c r="F49" s="4"/>
      <c r="G49" s="4"/>
      <c r="H49" s="22"/>
      <c r="I49" s="29"/>
      <c r="BQ49"/>
      <c r="BR49"/>
    </row>
    <row r="50" spans="1:70" ht="15" customHeight="1" x14ac:dyDescent="0.25">
      <c r="BQ50"/>
      <c r="BR50"/>
    </row>
    <row r="51" spans="1:70" ht="15" customHeight="1" x14ac:dyDescent="0.25">
      <c r="A51" s="12" t="s">
        <v>48</v>
      </c>
      <c r="BQ51"/>
      <c r="BR51"/>
    </row>
    <row r="52" spans="1:70" x14ac:dyDescent="0.25">
      <c r="A52" s="4" t="s">
        <v>10</v>
      </c>
      <c r="B52" s="64">
        <v>1071</v>
      </c>
      <c r="C52" s="4"/>
      <c r="H52" s="4"/>
      <c r="I52" s="29"/>
      <c r="BQ52"/>
      <c r="BR52"/>
    </row>
    <row r="53" spans="1:70" x14ac:dyDescent="0.25">
      <c r="A53" s="4" t="s">
        <v>16</v>
      </c>
      <c r="B53" s="64">
        <v>986.43</v>
      </c>
      <c r="C53" s="4"/>
      <c r="H53" s="4"/>
      <c r="I53" s="29"/>
      <c r="BQ53"/>
      <c r="BR53"/>
    </row>
    <row r="54" spans="1:70" x14ac:dyDescent="0.25">
      <c r="A54" s="4" t="s">
        <v>34</v>
      </c>
      <c r="B54" s="64">
        <v>970.45</v>
      </c>
      <c r="C54" s="4"/>
      <c r="H54" s="4"/>
      <c r="I54" s="29"/>
      <c r="BQ54"/>
      <c r="BR54"/>
    </row>
    <row r="55" spans="1:70" x14ac:dyDescent="0.25">
      <c r="BQ55"/>
      <c r="BR55"/>
    </row>
    <row r="56" spans="1:70" x14ac:dyDescent="0.25">
      <c r="D56" s="4"/>
      <c r="BQ56"/>
      <c r="BR56"/>
    </row>
    <row r="57" spans="1:70" x14ac:dyDescent="0.25">
      <c r="BQ57" s="75"/>
      <c r="BR57" s="75"/>
    </row>
    <row r="58" spans="1:70" x14ac:dyDescent="0.25">
      <c r="BQ58" s="75"/>
      <c r="BR58" s="75"/>
    </row>
    <row r="59" spans="1:70" x14ac:dyDescent="0.25">
      <c r="BQ59" s="75"/>
      <c r="BR59" s="75"/>
    </row>
    <row r="60" spans="1:70" x14ac:dyDescent="0.25">
      <c r="BQ60" s="75"/>
      <c r="BR60" s="75"/>
    </row>
    <row r="61" spans="1:70" x14ac:dyDescent="0.25">
      <c r="BQ61" s="75"/>
      <c r="BR61" s="75"/>
    </row>
    <row r="62" spans="1:70" x14ac:dyDescent="0.25">
      <c r="BQ62" s="75"/>
      <c r="BR62" s="75"/>
    </row>
    <row r="63" spans="1:70" x14ac:dyDescent="0.25">
      <c r="BQ63" s="75"/>
      <c r="BR63" s="75"/>
    </row>
    <row r="64" spans="1:70" x14ac:dyDescent="0.25">
      <c r="BQ64" s="75"/>
      <c r="BR64" s="75"/>
    </row>
    <row r="65" spans="69:70" x14ac:dyDescent="0.25">
      <c r="BQ65" s="75"/>
      <c r="BR65" s="75"/>
    </row>
    <row r="66" spans="69:70" x14ac:dyDescent="0.25">
      <c r="BQ66" s="75"/>
      <c r="BR66" s="75"/>
    </row>
    <row r="67" spans="69:70" x14ac:dyDescent="0.25">
      <c r="BQ67" s="75"/>
      <c r="BR67" s="75"/>
    </row>
    <row r="68" spans="69:70" x14ac:dyDescent="0.25">
      <c r="BQ68" s="75"/>
      <c r="BR68" s="75"/>
    </row>
    <row r="69" spans="69:70" x14ac:dyDescent="0.25">
      <c r="BQ69" s="75"/>
      <c r="BR69" s="75"/>
    </row>
    <row r="70" spans="69:70" x14ac:dyDescent="0.25">
      <c r="BQ70" s="75"/>
      <c r="BR70" s="75"/>
    </row>
    <row r="71" spans="69:70" x14ac:dyDescent="0.25">
      <c r="BQ71" s="75"/>
      <c r="BR71" s="75"/>
    </row>
    <row r="72" spans="69:70" x14ac:dyDescent="0.25">
      <c r="BQ72" s="75"/>
      <c r="BR72" s="75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2020-12-14T13:02:49Z</dcterms:modified>
</cp:coreProperties>
</file>